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46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'Foglio1'!$A$1:$F$36</definedName>
  </definedNames>
  <calcPr fullCalcOnLoad="1"/>
</workbook>
</file>

<file path=xl/sharedStrings.xml><?xml version="1.0" encoding="utf-8"?>
<sst xmlns="http://schemas.openxmlformats.org/spreadsheetml/2006/main" count="51" uniqueCount="46">
  <si>
    <t>XI COMUNITA' MONTANA DEL LAZIO " Castelli Romani e Prenestini "</t>
  </si>
  <si>
    <t>ROCCA PRIORA (RM)</t>
  </si>
  <si>
    <t>ENTRATE</t>
  </si>
  <si>
    <t>Denominazione</t>
  </si>
  <si>
    <t xml:space="preserve">Le notizie relative alle entrate </t>
  </si>
  <si>
    <t>ed alle spese sono le seguenti:</t>
  </si>
  <si>
    <t>Avanzo di amministrazione</t>
  </si>
  <si>
    <t>-</t>
  </si>
  <si>
    <t>(di cui dallo Stato)</t>
  </si>
  <si>
    <t>(di cui dalla Regione)</t>
  </si>
  <si>
    <t>(di cui dai Comuni)</t>
  </si>
  <si>
    <t>(di cui dalla Provincia)</t>
  </si>
  <si>
    <t>TOT. ENTRATA PARTE CORRENTE</t>
  </si>
  <si>
    <t>Partite di giro</t>
  </si>
  <si>
    <t>TOTALE</t>
  </si>
  <si>
    <t>TOTALE GENERALE</t>
  </si>
  <si>
    <t>SPESE</t>
  </si>
  <si>
    <t>Disavanzo di amministrazione</t>
  </si>
  <si>
    <t>Spese correnti</t>
  </si>
  <si>
    <t>Rimborso quota capitale mutui</t>
  </si>
  <si>
    <t>TOTALE SPESE PARTE CORRENTE</t>
  </si>
  <si>
    <t>Spese di investimento</t>
  </si>
  <si>
    <t>TOT. ENTRATE C/CAPITALE</t>
  </si>
  <si>
    <t>TOTALE SPESE C/CAPITALE</t>
  </si>
  <si>
    <t>Riscossioni</t>
  </si>
  <si>
    <t>Pagamenti</t>
  </si>
  <si>
    <t xml:space="preserve">Avanzo di amministrazione </t>
  </si>
  <si>
    <t>(in migliaia di euro)</t>
  </si>
  <si>
    <t>Spese per rimborso prestiti</t>
  </si>
  <si>
    <t>TIT II - Entrate derivanti dalla gestione di beni e servizi della C.M.</t>
  </si>
  <si>
    <t>TIT. I - Contributi trasferimenti</t>
  </si>
  <si>
    <t>TIT. III - Alienazioni, trasferimenti</t>
  </si>
  <si>
    <t>TIT. V - Partite di giro</t>
  </si>
  <si>
    <t>TIT. IV - entrate derivanti da accensione di prestiti</t>
  </si>
  <si>
    <t>Bilancio Preventivo 2013 e al Conto Consuntivo 2012</t>
  </si>
  <si>
    <t>Previs.di competenza da Bilancio 2013</t>
  </si>
  <si>
    <t>Accertamenti da Conto Consuntivo 2012</t>
  </si>
  <si>
    <t>Impegni da Conto Consuntivo 2012</t>
  </si>
  <si>
    <t>La risultanza finale a tutto il 31/12/12, desunta dal Consuntivo è la seguente: (in migliaia di euro)</t>
  </si>
  <si>
    <t>Fondo cassa al 01/01/12</t>
  </si>
  <si>
    <t>Fondo di cassa al 31/12/12</t>
  </si>
  <si>
    <t>Residui attivi al 31/12/12</t>
  </si>
  <si>
    <t>Residui passivi al 31/12/12</t>
  </si>
  <si>
    <t>(di cui comunità europea)</t>
  </si>
  <si>
    <t>Fondi non vincolati</t>
  </si>
  <si>
    <t xml:space="preserve">Ai sensi della legge 33/2013 si pubblicano i seguenti dati di sintesi relativi al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</si>
</sst>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E+00"/>
    <numFmt numFmtId="171" formatCode="_-[$€]\ * #,##0.00_-;\-[$€]\ * #,##0.00_-;_-[$€]\ * &quot;-&quot;??_-;_-@_-"/>
    <numFmt numFmtId="172" formatCode="_-* #,##0.00\ [$€-1007]_-;\-* #,##0.00\ [$€-1007]_-;_-* &quot;-&quot;??\ [$€-1007]_-;_-@_-"/>
    <numFmt numFmtId="173" formatCode="&quot;€&quot;\ #,##0.00"/>
  </numFmts>
  <fonts count="22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b/>
      <sz val="12"/>
      <color indexed="10"/>
      <name val="Comic Sans MS"/>
      <family val="4"/>
    </font>
    <font>
      <b/>
      <sz val="8"/>
      <name val="Comic Sans MS"/>
      <family val="4"/>
    </font>
    <font>
      <b/>
      <sz val="8"/>
      <color indexed="10"/>
      <name val="Comic Sans MS"/>
      <family val="4"/>
    </font>
    <font>
      <sz val="12"/>
      <color indexed="10"/>
      <name val="Comic Sans MS"/>
      <family val="4"/>
    </font>
    <font>
      <sz val="12"/>
      <color indexed="8"/>
      <name val="Comic Sans MS"/>
      <family val="4"/>
    </font>
    <font>
      <sz val="8"/>
      <name val="Comic Sans MS"/>
      <family val="4"/>
    </font>
    <font>
      <b/>
      <sz val="10"/>
      <color indexed="10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b/>
      <sz val="10"/>
      <color indexed="8"/>
      <name val="Comic Sans MS"/>
      <family val="4"/>
    </font>
    <font>
      <b/>
      <sz val="10"/>
      <name val="Arial"/>
      <family val="0"/>
    </font>
    <font>
      <sz val="8"/>
      <name val="Arial"/>
      <family val="0"/>
    </font>
    <font>
      <sz val="9"/>
      <color indexed="8"/>
      <name val="Comic Sans MS"/>
      <family val="4"/>
    </font>
    <font>
      <b/>
      <sz val="9"/>
      <color indexed="8"/>
      <name val="Comic Sans MS"/>
      <family val="4"/>
    </font>
    <font>
      <b/>
      <sz val="9"/>
      <name val="Comic Sans MS"/>
      <family val="4"/>
    </font>
    <font>
      <b/>
      <sz val="12"/>
      <color indexed="8"/>
      <name val="Comic Sans MS"/>
      <family val="4"/>
    </font>
    <font>
      <b/>
      <i/>
      <sz val="11"/>
      <name val="Comic Sans MS"/>
      <family val="4"/>
    </font>
    <font>
      <b/>
      <sz val="9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41" fontId="7" fillId="0" borderId="0" xfId="17" applyFont="1" applyBorder="1" applyAlignment="1">
      <alignment/>
    </xf>
    <xf numFmtId="0" fontId="9" fillId="0" borderId="1" xfId="0" applyFont="1" applyBorder="1" applyAlignment="1">
      <alignment/>
    </xf>
    <xf numFmtId="0" fontId="9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10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41" fontId="11" fillId="0" borderId="1" xfId="17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1" fontId="7" fillId="0" borderId="1" xfId="17" applyFont="1" applyBorder="1" applyAlignment="1">
      <alignment vertical="center"/>
    </xf>
    <xf numFmtId="41" fontId="7" fillId="0" borderId="0" xfId="17" applyFont="1" applyBorder="1" applyAlignment="1">
      <alignment vertical="center"/>
    </xf>
    <xf numFmtId="0" fontId="0" fillId="0" borderId="1" xfId="0" applyBorder="1" applyAlignment="1">
      <alignment vertical="center"/>
    </xf>
    <xf numFmtId="171" fontId="17" fillId="0" borderId="1" xfId="15" applyFont="1" applyBorder="1" applyAlignment="1">
      <alignment vertical="center"/>
    </xf>
    <xf numFmtId="171" fontId="10" fillId="0" borderId="1" xfId="15" applyFont="1" applyBorder="1" applyAlignment="1">
      <alignment vertical="center"/>
    </xf>
    <xf numFmtId="171" fontId="4" fillId="0" borderId="1" xfId="15" applyFont="1" applyBorder="1" applyAlignment="1">
      <alignment vertical="center"/>
    </xf>
    <xf numFmtId="171" fontId="9" fillId="0" borderId="1" xfId="15" applyFont="1" applyBorder="1" applyAlignment="1">
      <alignment vertical="center"/>
    </xf>
    <xf numFmtId="171" fontId="4" fillId="0" borderId="1" xfId="15" applyFont="1" applyBorder="1" applyAlignment="1">
      <alignment horizontal="right" vertical="center"/>
    </xf>
    <xf numFmtId="171" fontId="18" fillId="0" borderId="1" xfId="15" applyFont="1" applyBorder="1" applyAlignment="1">
      <alignment vertical="center"/>
    </xf>
    <xf numFmtId="171" fontId="11" fillId="0" borderId="1" xfId="15" applyFont="1" applyBorder="1" applyAlignment="1">
      <alignment vertical="center"/>
    </xf>
    <xf numFmtId="171" fontId="13" fillId="0" borderId="1" xfId="15" applyFont="1" applyBorder="1" applyAlignment="1">
      <alignment horizontal="right" vertical="center"/>
    </xf>
    <xf numFmtId="171" fontId="8" fillId="0" borderId="1" xfId="15" applyFont="1" applyBorder="1" applyAlignment="1">
      <alignment vertical="center"/>
    </xf>
    <xf numFmtId="171" fontId="12" fillId="0" borderId="1" xfId="15" applyFont="1" applyFill="1" applyBorder="1" applyAlignment="1">
      <alignment vertical="center"/>
    </xf>
    <xf numFmtId="171" fontId="12" fillId="0" borderId="1" xfId="15" applyFont="1" applyFill="1" applyBorder="1" applyAlignment="1">
      <alignment horizontal="right" vertical="center"/>
    </xf>
    <xf numFmtId="171" fontId="17" fillId="0" borderId="1" xfId="15" applyFont="1" applyFill="1" applyBorder="1" applyAlignment="1">
      <alignment vertical="center"/>
    </xf>
    <xf numFmtId="171" fontId="16" fillId="0" borderId="1" xfId="15" applyFont="1" applyFill="1" applyBorder="1" applyAlignment="1">
      <alignment vertical="center"/>
    </xf>
    <xf numFmtId="171" fontId="10" fillId="0" borderId="1" xfId="15" applyFont="1" applyFill="1" applyBorder="1" applyAlignment="1">
      <alignment vertical="center"/>
    </xf>
    <xf numFmtId="171" fontId="4" fillId="0" borderId="1" xfId="15" applyFont="1" applyFill="1" applyBorder="1" applyAlignment="1">
      <alignment vertical="center"/>
    </xf>
    <xf numFmtId="171" fontId="9" fillId="0" borderId="1" xfId="15" applyFont="1" applyFill="1" applyBorder="1" applyAlignment="1">
      <alignment vertical="center"/>
    </xf>
    <xf numFmtId="171" fontId="4" fillId="0" borderId="1" xfId="15" applyFont="1" applyFill="1" applyBorder="1" applyAlignment="1">
      <alignment horizontal="right" vertical="center"/>
    </xf>
    <xf numFmtId="171" fontId="18" fillId="0" borderId="1" xfId="15" applyFont="1" applyFill="1" applyBorder="1" applyAlignment="1">
      <alignment vertical="center"/>
    </xf>
    <xf numFmtId="171" fontId="11" fillId="0" borderId="1" xfId="15" applyFont="1" applyFill="1" applyBorder="1" applyAlignment="1">
      <alignment vertical="center"/>
    </xf>
    <xf numFmtId="171" fontId="13" fillId="0" borderId="1" xfId="15" applyFont="1" applyFill="1" applyBorder="1" applyAlignment="1">
      <alignment horizontal="right" vertical="center"/>
    </xf>
    <xf numFmtId="171" fontId="19" fillId="0" borderId="1" xfId="15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0" fillId="3" borderId="1" xfId="0" applyFont="1" applyFill="1" applyBorder="1" applyAlignment="1">
      <alignment/>
    </xf>
    <xf numFmtId="49" fontId="21" fillId="0" borderId="5" xfId="0" applyNumberFormat="1" applyFont="1" applyFill="1" applyBorder="1" applyAlignment="1">
      <alignment horizontal="center" wrapText="1"/>
    </xf>
    <xf numFmtId="0" fontId="21" fillId="0" borderId="5" xfId="0" applyFont="1" applyFill="1" applyBorder="1" applyAlignment="1">
      <alignment horizontal="center" wrapText="1"/>
    </xf>
    <xf numFmtId="49" fontId="21" fillId="0" borderId="5" xfId="0" applyNumberFormat="1" applyFont="1" applyBorder="1" applyAlignment="1">
      <alignment horizontal="center" wrapText="1"/>
    </xf>
    <xf numFmtId="171" fontId="17" fillId="0" borderId="1" xfId="15" applyFont="1" applyFill="1" applyBorder="1" applyAlignment="1">
      <alignment horizontal="right" vertical="center"/>
    </xf>
    <xf numFmtId="171" fontId="8" fillId="0" borderId="1" xfId="15" applyFont="1" applyBorder="1" applyAlignment="1">
      <alignment horizontal="right" vertical="center"/>
    </xf>
    <xf numFmtId="171" fontId="6" fillId="0" borderId="1" xfId="15" applyFont="1" applyFill="1" applyBorder="1" applyAlignment="1">
      <alignment horizontal="right" vertical="center"/>
    </xf>
    <xf numFmtId="171" fontId="0" fillId="0" borderId="0" xfId="15" applyAlignment="1">
      <alignment vertical="center"/>
    </xf>
    <xf numFmtId="172" fontId="2" fillId="0" borderId="0" xfId="0" applyNumberFormat="1" applyFont="1" applyBorder="1" applyAlignment="1">
      <alignment vertical="center"/>
    </xf>
    <xf numFmtId="172" fontId="4" fillId="0" borderId="1" xfId="15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7" xfId="0" applyFont="1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49" fontId="2" fillId="2" borderId="9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2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40.140625" style="0" customWidth="1"/>
    <col min="2" max="2" width="22.140625" style="0" customWidth="1"/>
    <col min="3" max="3" width="22.140625" style="1" customWidth="1"/>
    <col min="4" max="4" width="28.8515625" style="0" customWidth="1"/>
    <col min="5" max="6" width="22.140625" style="0" customWidth="1"/>
  </cols>
  <sheetData>
    <row r="1" ht="8.25" customHeight="1" thickBot="1"/>
    <row r="2" spans="1:6" ht="27" customHeight="1" thickTop="1">
      <c r="A2" s="62" t="s">
        <v>0</v>
      </c>
      <c r="B2" s="63"/>
      <c r="C2" s="63"/>
      <c r="D2" s="64"/>
      <c r="E2" s="64"/>
      <c r="F2" s="65"/>
    </row>
    <row r="3" spans="1:6" ht="19.5" customHeight="1" thickBot="1">
      <c r="A3" s="66" t="s">
        <v>1</v>
      </c>
      <c r="B3" s="67"/>
      <c r="C3" s="67"/>
      <c r="D3" s="67"/>
      <c r="E3" s="67"/>
      <c r="F3" s="68"/>
    </row>
    <row r="4" spans="1:6" ht="19.5" customHeight="1" thickTop="1">
      <c r="A4" s="69" t="s">
        <v>45</v>
      </c>
      <c r="B4" s="70"/>
      <c r="C4" s="70"/>
      <c r="D4" s="64"/>
      <c r="E4" s="64"/>
      <c r="F4" s="65"/>
    </row>
    <row r="5" spans="1:6" ht="19.5" customHeight="1" thickBot="1">
      <c r="A5" s="71" t="s">
        <v>34</v>
      </c>
      <c r="B5" s="72"/>
      <c r="C5" s="72"/>
      <c r="D5" s="67"/>
      <c r="E5" s="67"/>
      <c r="F5" s="68"/>
    </row>
    <row r="6" spans="1:6" ht="13.5" customHeight="1" thickTop="1">
      <c r="A6" s="5" t="s">
        <v>4</v>
      </c>
      <c r="B6" s="6"/>
      <c r="C6" s="6"/>
      <c r="D6" s="2"/>
      <c r="E6" s="2"/>
      <c r="F6" s="7"/>
    </row>
    <row r="7" spans="1:6" ht="13.5" customHeight="1">
      <c r="A7" s="5" t="s">
        <v>5</v>
      </c>
      <c r="B7" s="6"/>
      <c r="C7" s="6"/>
      <c r="D7" s="2"/>
      <c r="E7" s="2"/>
      <c r="F7" s="7"/>
    </row>
    <row r="8" spans="1:6" ht="13.5" customHeight="1">
      <c r="A8" s="59" t="s">
        <v>27</v>
      </c>
      <c r="B8" s="60"/>
      <c r="C8" s="60"/>
      <c r="D8" s="60"/>
      <c r="E8" s="60"/>
      <c r="F8" s="61"/>
    </row>
    <row r="9" spans="1:6" ht="15" customHeight="1">
      <c r="A9" s="46" t="s">
        <v>2</v>
      </c>
      <c r="B9" s="8"/>
      <c r="C9" s="8"/>
      <c r="D9" s="46" t="s">
        <v>16</v>
      </c>
      <c r="E9" s="4"/>
      <c r="F9" s="4"/>
    </row>
    <row r="10" spans="1:6" ht="30" customHeight="1">
      <c r="A10" s="9" t="s">
        <v>3</v>
      </c>
      <c r="B10" s="47" t="s">
        <v>35</v>
      </c>
      <c r="C10" s="48" t="s">
        <v>36</v>
      </c>
      <c r="D10" s="9" t="s">
        <v>3</v>
      </c>
      <c r="E10" s="49" t="s">
        <v>35</v>
      </c>
      <c r="F10" s="48" t="s">
        <v>37</v>
      </c>
    </row>
    <row r="11" spans="1:6" s="13" customFormat="1" ht="13.5" customHeight="1">
      <c r="A11" s="12" t="s">
        <v>6</v>
      </c>
      <c r="B11" s="33">
        <v>75000</v>
      </c>
      <c r="C11" s="52"/>
      <c r="D11" s="12"/>
      <c r="E11" s="26"/>
      <c r="F11" s="38"/>
    </row>
    <row r="12" spans="1:6" s="13" customFormat="1" ht="27" customHeight="1">
      <c r="A12" s="11" t="s">
        <v>29</v>
      </c>
      <c r="B12" s="34">
        <v>79300.58</v>
      </c>
      <c r="C12" s="34">
        <v>68031.66</v>
      </c>
      <c r="D12" s="12" t="s">
        <v>17</v>
      </c>
      <c r="E12" s="27" t="s">
        <v>7</v>
      </c>
      <c r="F12" s="39" t="s">
        <v>7</v>
      </c>
    </row>
    <row r="13" spans="1:6" s="13" customFormat="1" ht="13.5" customHeight="1">
      <c r="A13" s="12" t="s">
        <v>30</v>
      </c>
      <c r="B13" s="34">
        <f>SUM(B14:B18)</f>
        <v>1460068.2</v>
      </c>
      <c r="C13" s="34">
        <f>SUM(C14:C18)</f>
        <v>1226069.7400000002</v>
      </c>
      <c r="D13" s="12" t="s">
        <v>18</v>
      </c>
      <c r="E13" s="28">
        <v>1539368.78</v>
      </c>
      <c r="F13" s="40">
        <v>1233161.62</v>
      </c>
    </row>
    <row r="14" spans="1:6" s="13" customFormat="1" ht="13.5" customHeight="1">
      <c r="A14" s="12" t="s">
        <v>8</v>
      </c>
      <c r="B14" s="32">
        <v>0</v>
      </c>
      <c r="C14" s="32">
        <v>51</v>
      </c>
      <c r="D14" s="12" t="s">
        <v>19</v>
      </c>
      <c r="E14" s="28">
        <v>161049.46</v>
      </c>
      <c r="F14" s="40">
        <v>161049.46</v>
      </c>
    </row>
    <row r="15" spans="1:6" s="13" customFormat="1" ht="13.5" customHeight="1">
      <c r="A15" s="12" t="s">
        <v>9</v>
      </c>
      <c r="B15" s="32">
        <f>625493.61+174922</f>
        <v>800415.61</v>
      </c>
      <c r="C15" s="32">
        <v>654162.15</v>
      </c>
      <c r="D15" s="12"/>
      <c r="E15" s="29"/>
      <c r="F15" s="41"/>
    </row>
    <row r="16" spans="1:6" s="13" customFormat="1" ht="13.5" customHeight="1">
      <c r="A16" s="12" t="s">
        <v>10</v>
      </c>
      <c r="B16" s="53">
        <v>532857.59</v>
      </c>
      <c r="C16" s="32">
        <f>359686.59+88360+28715+50000</f>
        <v>526761.5900000001</v>
      </c>
      <c r="D16" s="12"/>
      <c r="E16" s="29"/>
      <c r="F16" s="41"/>
    </row>
    <row r="17" spans="1:6" s="13" customFormat="1" ht="13.5" customHeight="1">
      <c r="A17" s="12" t="s">
        <v>43</v>
      </c>
      <c r="B17" s="53">
        <v>126795</v>
      </c>
      <c r="C17" s="32"/>
      <c r="D17" s="12"/>
      <c r="E17" s="29"/>
      <c r="F17" s="41"/>
    </row>
    <row r="18" spans="1:6" s="13" customFormat="1" ht="13.5" customHeight="1">
      <c r="A18" s="12" t="s">
        <v>11</v>
      </c>
      <c r="B18" s="32">
        <v>0</v>
      </c>
      <c r="C18" s="35">
        <v>45095</v>
      </c>
      <c r="D18" s="12"/>
      <c r="E18" s="29"/>
      <c r="F18" s="41"/>
    </row>
    <row r="19" spans="1:6" s="13" customFormat="1" ht="13.5" customHeight="1">
      <c r="A19" s="15" t="s">
        <v>12</v>
      </c>
      <c r="B19" s="36">
        <f>SUM(B12,B13)</f>
        <v>1539368.78</v>
      </c>
      <c r="C19" s="36">
        <f>SUM(C12,C13)</f>
        <v>1294101.4000000001</v>
      </c>
      <c r="D19" s="15" t="s">
        <v>20</v>
      </c>
      <c r="E19" s="24">
        <f>SUM(E13:E14)</f>
        <v>1700418.24</v>
      </c>
      <c r="F19" s="36">
        <f>SUM(F13:F14)</f>
        <v>1394211.08</v>
      </c>
    </row>
    <row r="20" spans="1:6" s="13" customFormat="1" ht="13.5">
      <c r="A20" s="12" t="s">
        <v>31</v>
      </c>
      <c r="B20" s="34">
        <v>611049.46</v>
      </c>
      <c r="C20" s="34">
        <v>193857.21</v>
      </c>
      <c r="D20" s="12" t="s">
        <v>21</v>
      </c>
      <c r="E20" s="23">
        <v>575000</v>
      </c>
      <c r="F20" s="34">
        <v>68807.75</v>
      </c>
    </row>
    <row r="21" spans="1:6" s="13" customFormat="1" ht="16.5">
      <c r="A21" s="15" t="s">
        <v>22</v>
      </c>
      <c r="B21" s="36">
        <f>SUM(B20)</f>
        <v>611049.46</v>
      </c>
      <c r="C21" s="36">
        <f>SUM(C20)</f>
        <v>193857.21</v>
      </c>
      <c r="D21" s="15" t="s">
        <v>23</v>
      </c>
      <c r="E21" s="24">
        <f>SUM(E20)</f>
        <v>575000</v>
      </c>
      <c r="F21" s="36">
        <f>SUM(F20)</f>
        <v>68807.75</v>
      </c>
    </row>
    <row r="22" spans="1:6" s="13" customFormat="1" ht="15" customHeight="1">
      <c r="A22" s="12" t="s">
        <v>32</v>
      </c>
      <c r="B22" s="34">
        <v>258300</v>
      </c>
      <c r="C22" s="34">
        <v>199512.78</v>
      </c>
      <c r="D22" s="12" t="s">
        <v>13</v>
      </c>
      <c r="E22" s="23">
        <v>258300</v>
      </c>
      <c r="F22" s="34">
        <v>199512.78</v>
      </c>
    </row>
    <row r="23" spans="1:6" s="16" customFormat="1" ht="16.5">
      <c r="A23" s="15" t="s">
        <v>14</v>
      </c>
      <c r="B23" s="36">
        <f>SUM(B19,B21+B22)</f>
        <v>2408718.24</v>
      </c>
      <c r="C23" s="36">
        <f>SUM(C19,C21+C22)</f>
        <v>1687471.3900000001</v>
      </c>
      <c r="D23" s="15" t="s">
        <v>14</v>
      </c>
      <c r="E23" s="24">
        <f>SUM(E19+E21+E22)</f>
        <v>2533718.24</v>
      </c>
      <c r="F23" s="36">
        <f>SUM(F19+F21+F22)</f>
        <v>1662531.61</v>
      </c>
    </row>
    <row r="24" spans="1:6" s="13" customFormat="1" ht="13.5" customHeight="1">
      <c r="A24" s="12" t="s">
        <v>33</v>
      </c>
      <c r="B24" s="50">
        <v>284139.47</v>
      </c>
      <c r="C24" s="50">
        <v>64313.35</v>
      </c>
      <c r="D24" s="12" t="s">
        <v>28</v>
      </c>
      <c r="E24" s="30">
        <f>395188.93-161049.46</f>
        <v>234139.47</v>
      </c>
      <c r="F24" s="42">
        <f>225362.81-161049.46</f>
        <v>64313.350000000006</v>
      </c>
    </row>
    <row r="25" spans="1:6" s="18" customFormat="1" ht="19.5">
      <c r="A25" s="17" t="s">
        <v>15</v>
      </c>
      <c r="B25" s="37">
        <f>SUM(B23:B24)+B11</f>
        <v>2767857.71</v>
      </c>
      <c r="C25" s="37">
        <f>SUM(C23:C24)+C11</f>
        <v>1751784.7400000002</v>
      </c>
      <c r="D25" s="17" t="s">
        <v>15</v>
      </c>
      <c r="E25" s="25">
        <f>SUM(E23+E24)</f>
        <v>2767857.7100000004</v>
      </c>
      <c r="F25" s="55">
        <f>SUM(F23:F24)+F11</f>
        <v>1726844.9600000002</v>
      </c>
    </row>
    <row r="26" spans="1:6" s="13" customFormat="1" ht="9.75" customHeight="1">
      <c r="A26" s="19"/>
      <c r="B26" s="20"/>
      <c r="C26" s="20"/>
      <c r="D26" s="12"/>
      <c r="E26" s="14"/>
      <c r="F26" s="14"/>
    </row>
    <row r="27" spans="1:6" s="13" customFormat="1" ht="24.75" customHeight="1">
      <c r="A27" s="56" t="s">
        <v>38</v>
      </c>
      <c r="B27" s="57"/>
      <c r="C27" s="58"/>
      <c r="D27" s="12"/>
      <c r="E27" s="14"/>
      <c r="F27" s="14"/>
    </row>
    <row r="28" spans="1:6" s="13" customFormat="1" ht="13.5" customHeight="1">
      <c r="A28" s="44"/>
      <c r="B28" s="21"/>
      <c r="C28" s="21"/>
      <c r="D28" s="12" t="s">
        <v>39</v>
      </c>
      <c r="E28" s="14"/>
      <c r="F28" s="43">
        <v>123337.52</v>
      </c>
    </row>
    <row r="29" spans="1:6" s="13" customFormat="1" ht="13.5" customHeight="1">
      <c r="A29" s="45"/>
      <c r="B29" s="21"/>
      <c r="C29" s="21"/>
      <c r="D29" s="12" t="s">
        <v>24</v>
      </c>
      <c r="E29" s="12"/>
      <c r="F29" s="31">
        <v>2444119.48</v>
      </c>
    </row>
    <row r="30" spans="1:6" s="13" customFormat="1" ht="13.5" customHeight="1">
      <c r="A30" s="45"/>
      <c r="B30" s="21"/>
      <c r="C30" s="21"/>
      <c r="D30" s="12" t="s">
        <v>25</v>
      </c>
      <c r="E30" s="12"/>
      <c r="F30" s="31">
        <v>2567457</v>
      </c>
    </row>
    <row r="31" spans="1:6" s="13" customFormat="1" ht="13.5" customHeight="1">
      <c r="A31" s="54"/>
      <c r="B31" s="21"/>
      <c r="C31" s="21"/>
      <c r="D31" s="12" t="s">
        <v>40</v>
      </c>
      <c r="E31" s="12"/>
      <c r="F31" s="43">
        <v>0</v>
      </c>
    </row>
    <row r="32" spans="1:6" s="13" customFormat="1" ht="13.5" customHeight="1">
      <c r="A32" s="45"/>
      <c r="B32" s="21"/>
      <c r="C32" s="21"/>
      <c r="D32" s="12" t="s">
        <v>41</v>
      </c>
      <c r="E32" s="12"/>
      <c r="F32" s="31">
        <v>5261781.14</v>
      </c>
    </row>
    <row r="33" spans="1:6" s="13" customFormat="1" ht="13.5" customHeight="1">
      <c r="A33" s="54"/>
      <c r="B33" s="21"/>
      <c r="C33" s="21"/>
      <c r="D33" s="12" t="s">
        <v>42</v>
      </c>
      <c r="E33" s="22"/>
      <c r="F33" s="31">
        <v>4945945.95</v>
      </c>
    </row>
    <row r="34" spans="1:6" s="13" customFormat="1" ht="13.5" customHeight="1">
      <c r="A34" s="45"/>
      <c r="B34" s="21"/>
      <c r="C34" s="21"/>
      <c r="D34" s="12" t="s">
        <v>26</v>
      </c>
      <c r="E34" s="22"/>
      <c r="F34" s="43">
        <v>315835.19</v>
      </c>
    </row>
    <row r="35" spans="1:6" s="13" customFormat="1" ht="13.5" customHeight="1">
      <c r="A35" s="45"/>
      <c r="B35" s="21"/>
      <c r="C35" s="21"/>
      <c r="D35" s="12" t="s">
        <v>44</v>
      </c>
      <c r="E35" s="12"/>
      <c r="F35" s="51">
        <v>315835.19</v>
      </c>
    </row>
    <row r="36" spans="1:3" s="1" customFormat="1" ht="19.5">
      <c r="A36" s="10"/>
      <c r="B36" s="3"/>
      <c r="C36" s="3"/>
    </row>
    <row r="37" spans="1:3" s="1" customFormat="1" ht="19.5">
      <c r="A37" s="10"/>
      <c r="B37" s="3"/>
      <c r="C37" s="3"/>
    </row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</sheetData>
  <mergeCells count="6">
    <mergeCell ref="A27:C27"/>
    <mergeCell ref="A8:F8"/>
    <mergeCell ref="A2:F2"/>
    <mergeCell ref="A3:F3"/>
    <mergeCell ref="A4:F4"/>
    <mergeCell ref="A5:F5"/>
  </mergeCells>
  <printOptions/>
  <pageMargins left="0.3937007874015748" right="0.3937007874015748" top="0" bottom="0" header="0.5118110236220472" footer="0.5118110236220472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LAZIO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 COMUNITA' MONTANA DEL LAZIO</dc:creator>
  <cp:keywords/>
  <dc:description/>
  <cp:lastModifiedBy>uffragioneria</cp:lastModifiedBy>
  <cp:lastPrinted>2013-06-17T06:42:05Z</cp:lastPrinted>
  <dcterms:created xsi:type="dcterms:W3CDTF">1999-05-25T14:53:41Z</dcterms:created>
  <dcterms:modified xsi:type="dcterms:W3CDTF">2013-06-18T08:15:26Z</dcterms:modified>
  <cp:category/>
  <cp:version/>
  <cp:contentType/>
  <cp:contentStatus/>
</cp:coreProperties>
</file>